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172" windowWidth="15336" windowHeight="4356" activeTab="0"/>
  </bookViews>
  <sheets>
    <sheet name="Приложение 1 (Объем доходов" sheetId="1" r:id="rId1"/>
  </sheets>
  <definedNames>
    <definedName name="_xlnm.Print_Titles" localSheetId="0">'Приложение 1 (Объем доходов'!$7:$7</definedName>
    <definedName name="_xlnm.Print_Area" localSheetId="0">'Приложение 1 (Объем доходов'!$A:$E</definedName>
  </definedNames>
  <calcPr fullCalcOnLoad="1"/>
</workbook>
</file>

<file path=xl/sharedStrings.xml><?xml version="1.0" encoding="utf-8"?>
<sst xmlns="http://schemas.openxmlformats.org/spreadsheetml/2006/main" count="189" uniqueCount="185">
  <si>
    <t>Субвенции бюджетам городских округов на выполнение передаваемых полномочий субъектов Российской Федерации</t>
  </si>
  <si>
    <t>Код доходов</t>
  </si>
  <si>
    <t>Наименование доходов</t>
  </si>
  <si>
    <t>000 1 00 00000 00 0000 000</t>
  </si>
  <si>
    <t>НАЛОГОВЫЕ И НЕНАЛОГОВЫЕ ДОХОДЫ</t>
  </si>
  <si>
    <t>000 1 01 02000 01 0000 110</t>
  </si>
  <si>
    <t>Налог на доходы физических лиц</t>
  </si>
  <si>
    <t>000 1 05 02010 02 0000 110</t>
  </si>
  <si>
    <t>Единый налог на вмененный доход для отдельных видов деятельности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</si>
  <si>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</si>
  <si>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</si>
  <si>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000 1 06 06000 00 0000 110</t>
  </si>
  <si>
    <t>Земельный налог</t>
  </si>
  <si>
    <t>000 1 08 00000 00 0000 000</t>
  </si>
  <si>
    <t>Государственная пошлина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</si>
  <si>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</si>
  <si>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</si>
  <si>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</si>
  <si>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</si>
  <si>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</si>
  <si>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</si>
  <si>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</si>
  <si>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</si>
  <si>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</si>
  <si>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</si>
  <si>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>000 1 14 00000 00 0000 000</t>
  </si>
  <si>
    <t xml:space="preserve">Доходы от продажи материальных и нематериальных активов </t>
  </si>
  <si>
    <t>БЕЗВОЗМЕЗДНЫЕ ПОСТУПЛЕНИЯ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</si>
  <si>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</si>
  <si>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</si>
  <si>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</si>
  <si>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</si>
  <si>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ВСЕГО ДОХОДОВ:</t>
  </si>
  <si>
    <t>(рублей)</t>
  </si>
  <si>
    <t>000 2 00 00000 00 0000 000</t>
  </si>
  <si>
    <t>Прочие субсидии бюджетам городских округов (на обеспечение одноразовым бесплатным горячим питанием (завтрак) учащихся 1-4 классов муниципальных образовательных организаций Республики Крым)</t>
  </si>
  <si>
    <t>Субсидии бюджетам бюджетной системы Российской Федерации (межбюджетные субсидии)</t>
  </si>
  <si>
    <t>000 1 16 00000 00 0000 000</t>
  </si>
  <si>
    <t>Штрафы, санкции, возмещение ущерба</t>
  </si>
  <si>
    <t>Единый сельскохозяйственный налог</t>
  </si>
  <si>
    <t>000 1 05 03010 01 0000 110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</si>
  <si>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</si>
  <si>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000 1 11 05034 04 0000 120</t>
  </si>
  <si>
    <t>Субвенции бюджетам городских округов на выполнение передаваемых полномочий субъектов Российской Федерации (на осуществление переданных органам местного самоуправления в Республике Крым отдельных государственных полномочий Республики Крым в сфере административной ответственности)</t>
  </si>
  <si>
    <t>Субвенции бюджетам городских округов на выполнение передаваемых полномочий субъектов Российской Федерации (на  осуществление  переданных  органам местного  самоуправления  в  Республике  Крым  отдельных государственных полномочий Республики Крымв сфере социальной защиты населения)</t>
  </si>
  <si>
    <t>Субвенции бюджетам городских округов на выполнение передаваемых полномочий субъектов Российской Федерации (на  осуществление  переданных  органам местного  самоуправления  в  Республике  Крым  отдельных государственных полномочий Республики Крым  в сфере архивного дела)</t>
  </si>
  <si>
    <t>Субвенции бюджетам городских округов на выполнение передаваемых полномочий субъектов Российской Федерации  (на осуществление переданных органам местного самоуправления в Республике Крым отдельных государственных полномочий Республики Крым по опеке и попечительству)</t>
  </si>
  <si>
    <t>Прочие субвенции бюджетам городских округов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</si>
  <si>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</si>
  <si>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выполнение передаваемых полномочий субъектов Российской Федерации  (на осуществление переданных органам местного самоуправления в Республике Крым отдельных государственных полномочий Республики Крым по созданию и организации деятельности комиссий по делам несовершеннолетних и защите их прав)</t>
  </si>
  <si>
    <t>Субвенции бюджетам городских округов на выполнение передаваемых полномочий субъектов Российской Федерации (на осуществление полномочий по предоставлению ежемесячной социальной поддержки детям-сиротам и детям, оставшимся без попечения родителей, лицам из числа детей-сирот и детей, оставшихся без попечения родителей)</t>
  </si>
  <si>
    <t>Субвенции бюджетам городских округов на выполнение передаваемых полномочий субъектов Российской Федерации (на меры социальной защиты граждан в соответствии с Законом Республики Крым от 17.12.2014 №36-ЗРК/2014)</t>
  </si>
  <si>
    <t>000 2 02 30024 04 0010 151</t>
  </si>
  <si>
    <t>Субвенции бюджетам городских округов на выполнение передаваемых полномочий субъектов Российской Федерации (на ежемесячную денежную выплату, назначаемую в случае рождения третьего ребенка или последующих детей до достижения ребенком возраста трех лет)</t>
  </si>
  <si>
    <t>Субвенции бюджетам городских округов на выполнение передаваемых полномочий субъектов Российской Федерации (на компенсационные выплаты по льготному проезду отдельных категорий граждан на авто-,электро-,и железнодорожном транспорте)</t>
  </si>
  <si>
    <t>Субвенции бюджетам городских округов на выполнение передаваемых полномочий субъектов Российской Федерации (на приобретение технических и других средств реабилитации инвалидам и отдельным категориям граждан, льготным категориям граждан)</t>
  </si>
  <si>
    <t>Субвенции бюджетам городских округов на выполнение передаваемых полномочий субъектов Российской Федерации (на социальное пособие на погребение)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</si>
  <si>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</si>
  <si>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</si>
  <si>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организациях)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</si>
  <si>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организациях)</t>
  </si>
  <si>
    <t>Субвенции бюджетам городских округов на выполнение передаваемых полномочий субъектов Российской Федерации (на предоставление мер социальной поддержки отдельным категориям граждан)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</si>
  <si>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</si>
  <si>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Акцизы по подакцизным товарам (продукции), производимым на территории Российской Федерации</t>
  </si>
  <si>
    <t>000 2 02 20041 04 0000 151</t>
  </si>
  <si>
    <t xml:space="preserve"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</si>
  <si>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</si>
  <si>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Субсидия бюджетам городских округов на поддержку отрасли культуры</t>
  </si>
  <si>
    <t>000 2 02 25555 04 0000 151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</si>
  <si>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</si>
  <si>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Прочие субсидии бюджетам городских округов </t>
  </si>
  <si>
    <t>000 1 03 02000 01 0000 110</t>
  </si>
  <si>
    <t>000 1 17 05040 04 0000 180</t>
  </si>
  <si>
    <t xml:space="preserve">Прочие неналоговые доходы бюджетов городских округов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</si>
  <si>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</si>
  <si>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 </t>
  </si>
  <si>
    <t>000 1 14 02043 04 0000 410</t>
  </si>
  <si>
    <t>000 1 14 06024 04 0000 430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</si>
  <si>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</si>
  <si>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выполнение передаваемых полномочий субъектов Российской Федерации (по отлову и содержанию безнадзорных животных)</t>
  </si>
  <si>
    <t>Прочие субсидии бюджетам городских округов</t>
  </si>
  <si>
    <t>000 2 02 35135 04 0000 151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</si>
  <si>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</si>
  <si>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</si>
  <si>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</si>
  <si>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Прочие субвенции бюджетам городских округов (субвенции из бюджета Республики Крым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помещений)</t>
  </si>
  <si>
    <t>Дотации бюджетам бюджетной системы Российской Федерации</t>
  </si>
  <si>
    <t>000 2 02 10000 00 0000 151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</si>
  <si>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</si>
  <si>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</si>
  <si>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Прочие доходы от компенсации затрат бюджетов городских округов</t>
  </si>
  <si>
    <t>000 1 13 02994 04 0000 130</t>
  </si>
  <si>
    <t xml:space="preserve">Прочие субсидии бюджетам городских округов (создание дополнительных мест в муниципальных дошкольных образовательных организациях, приобретение модульных зданий (конструкций) в муниципальную собственность (дошкольное образование) </t>
  </si>
  <si>
    <t>Субвенции бюджетам городских округов на выполнение передаваемых полномочий субъектов Российской Федерации (на компенсацию отдельным категориям граждан оплаты взноса на капитальный ремонт общего имущества в многоквартирном доме за счет средств Республики Крым)</t>
  </si>
  <si>
    <t>Утверждено</t>
  </si>
  <si>
    <t>Исполнено</t>
  </si>
  <si>
    <t>Процент исполнения</t>
  </si>
  <si>
    <t>Приложение № 1</t>
  </si>
  <si>
    <t>000 1 06 01000 00 0000 110</t>
  </si>
  <si>
    <t>Налог на имущество физических лиц</t>
  </si>
  <si>
    <t>000 1 14 02042 04 0000 440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</si>
  <si>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</si>
  <si>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000 1 17 01040 04 0000 000</t>
  </si>
  <si>
    <t>Невыясненные поступления, зачисляемые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</si>
  <si>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</si>
  <si>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</si>
  <si>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</si>
  <si>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000 1 11 05324 04 0000 120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</si>
  <si>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</si>
  <si>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000 2 18 04000 04 0000 180</t>
  </si>
  <si>
    <t>000 2 19 00000 04 0000 151</t>
  </si>
  <si>
    <t>к решению Евпаторийского городского совета Республики Крым "Об исполнении бюджета муниципального образования городской округ Евпатория Республики Крым за 2019 год"</t>
  </si>
  <si>
    <t>Доходы бюджета городского округа Евпатория Республики Крым  по кодам классификации доходов бюджетов за 2019 год</t>
  </si>
  <si>
    <t>000 2 02 25188 04 0000 150</t>
  </si>
  <si>
    <t>Субсидии бюджетам городских округов на реализацию мероприятий федеральной целевой программы "Социально-экономическое развитие Республики Крым и г. Севастополя до 2022 года"</t>
  </si>
  <si>
    <t>000 2 02 25495 04 0000 150</t>
  </si>
  <si>
    <t>Субсидии бюджетам городских округов на реализацию федеральной целевой программы "Развитие физической культуры и спорта в Российской Федерации на 2016 - 2020 годы"</t>
  </si>
  <si>
    <t>000 2 02 25555 04 0111 150</t>
  </si>
  <si>
    <t>Субсидии бюджетам городских округов на реализацию программ формирования современной городской среды (ассигнования 2018 года)</t>
  </si>
  <si>
    <t>000 2 02 27188 04 0000 150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</si>
  <si>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реализации мероприятий федеральной целевой программы "Социально-экономическое развитие Республики Крым и г. Севастополя до 2022 года"</t>
  </si>
  <si>
    <t>000 2 02 29999 04 0000 150</t>
  </si>
  <si>
    <t>000 2 02 29999 04 0100 150</t>
  </si>
  <si>
    <t>000 2 02 29999 04 0101 150</t>
  </si>
  <si>
    <t>Прочие субсидии бюджетам городских округов (на проведение капитального ремонта общежитий, а также жилых зданий, нежилых зданий, жилых домов, многоквартирных домов, использовавшихся до 21 марта 2014 года в качестве общежитий, на территории Республики Крым)</t>
  </si>
  <si>
    <t>000 2 02 29999 04 0108 150</t>
  </si>
  <si>
    <t>000 2 02  29999 04 0109 150</t>
  </si>
  <si>
    <t>Прочие субсидии бюджетам городских округов (создание дополнительных мест в муниципальных дошкольных образовательных организациях, приобретение модульных зданий (конструкций) в муниципальную собственность (общее образование)</t>
  </si>
  <si>
    <t>000 2 02 29999 04 0110 150</t>
  </si>
  <si>
    <t>Прочие субсидии бюджетам городских округов (на приобретение и устройство муниципальных многофункциональных спортивных площадок)</t>
  </si>
  <si>
    <t>000 2 02 29999 04 0112 150</t>
  </si>
  <si>
    <t>Прочие субсидии бюджетам городских округов (на капитальный ремонт объектов муниципальной собственности в рамках реализации основного мероприятия "Развитие инфраструктуры системы дошкольного, общего и дополнительного образования")</t>
  </si>
  <si>
    <t>000 2 02  15001 00 0000 150</t>
  </si>
  <si>
    <t>000 2 02 15001 04 0000 150</t>
  </si>
  <si>
    <t>000 2 02 15002 00 0000 150</t>
  </si>
  <si>
    <t>000 2 02 15002 04 0000 150</t>
  </si>
  <si>
    <t>000 2 02 20000 00 0000 150</t>
  </si>
  <si>
    <t>000 2 02 20041 04 0000 150</t>
  </si>
  <si>
    <t>000 2 02 20041 04 0106 150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</si>
  <si>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(на ремонт автомобильных дорог общего пользования местного значения Республики Крым за счет средств дорожного фонда)</t>
  </si>
  <si>
    <t>000 2 02 20077 04 0000 150</t>
  </si>
  <si>
    <t>000 2 02 25466 04 0000 150</t>
  </si>
  <si>
    <t>000 2 02 25519 04 0000 150</t>
  </si>
  <si>
    <t>000 2 02 25555 04 0000 150</t>
  </si>
  <si>
    <t>Субсидии бюджетам городских округов на реализацию программ формирования современной городской среды</t>
  </si>
  <si>
    <t>000 2 02 30000 00 0000 150</t>
  </si>
  <si>
    <t>000 2 02 30024 04 0000 150</t>
  </si>
  <si>
    <t>000 2 02 30024 04 0001 150</t>
  </si>
  <si>
    <t>000 2 02 30024 04 0002 150</t>
  </si>
  <si>
    <t>000 2 02 30024 04 0003 150</t>
  </si>
  <si>
    <t>000 2 02 30024 04 0004 150</t>
  </si>
  <si>
    <t>000 2 02 30024 04 0005 150</t>
  </si>
  <si>
    <t>000 2 02 30024 04 0006 150</t>
  </si>
  <si>
    <t>000 2 02 30024 04 0007 150</t>
  </si>
  <si>
    <t>000 2 02 30024 04 0012 150</t>
  </si>
  <si>
    <t>000 2 02 30024 04 0015 150</t>
  </si>
  <si>
    <t>000 2 02 30024 04 0016 150</t>
  </si>
  <si>
    <t>000 2 02 30024 04 0017 150</t>
  </si>
  <si>
    <t>000 2 02 30024 04 0018 150</t>
  </si>
  <si>
    <t>000 2 02 30024 04 0019 150</t>
  </si>
  <si>
    <t>000 2 02 30024 04 0020 150</t>
  </si>
  <si>
    <t>000 2 02 30024 04 0025 150</t>
  </si>
  <si>
    <t>000 2 02 30024 04 0026 150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</si>
  <si>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по материальному и денежному обеспечению одеждой, обувью и мягким инвентарем лиц из числа детей сирот и детей, оставшихся без попечения родителей, обучающихся в муниципальных образовательных организациях)</t>
  </si>
  <si>
    <t>000 2 02 30029 04 0000 150</t>
  </si>
  <si>
    <t>000 2 02 35082 04 0000 150</t>
  </si>
  <si>
    <t>000 2 02 35120 04 0000 150</t>
  </si>
  <si>
    <t>000 2 02 35134 04 0000 150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</si>
  <si>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</si>
  <si>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000 2 02 35220 04 0000 150</t>
  </si>
  <si>
    <t xml:space="preserve"> 000 2 02 35222 04 0000 150</t>
  </si>
  <si>
    <t>Субвенции бюджетам городских округов на обеспечение жильем отдельных категорий граждан Российской Федерации, проживающих на территориях Республики Крым и города федерального значения Севастополя</t>
  </si>
  <si>
    <t>000 2 02 35250 04 0000 150</t>
  </si>
  <si>
    <t>000 2 02 35260 04 0000 150</t>
  </si>
  <si>
    <t>000 2 02 35462 04 0000 150</t>
  </si>
  <si>
    <t>000 2 02 39999 04 0000 150</t>
  </si>
  <si>
    <t>000 2 02 39999 04 0023 150</t>
  </si>
  <si>
    <t xml:space="preserve"> 000 2 02 39999 04 0024 150</t>
  </si>
  <si>
    <t xml:space="preserve">Прочие субвенции бюджетам городских округов (на  осуществление деятельности в части работ по ремонту жилых помещений, в которых дети-сироты и дети, оставшиеся без попечения родителей,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помещений) </t>
  </si>
  <si>
    <t>000 1 13 00 000 00 0000 000</t>
  </si>
  <si>
    <t>Доходы, поступающие в порядке возмещения расходов, понесенных в связи с эксплуатацией имущества городских округов</t>
  </si>
  <si>
    <t xml:space="preserve">Доходы от оказания платных услуг и компенсации затрат государства </t>
  </si>
  <si>
    <t>000 1 13 02064 04 0000 130</t>
  </si>
  <si>
    <t>000 2 18 04010 04 0000 180</t>
  </si>
  <si>
    <t>от 03.07.2020 №2-15/5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</si>
</sst>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[$€-2]\ ###,000_);[Red]\([$€-2]\ ###,000\)"/>
    <numFmt numFmtId="178" formatCode="00000"/>
    <numFmt numFmtId="179" formatCode="&quot;&quot;###,##0.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wrapText="1"/>
    </xf>
    <xf numFmtId="0" fontId="7" fillId="24" borderId="10" xfId="0" applyFont="1" applyFill="1" applyBorder="1" applyAlignment="1">
      <alignment vertical="center" wrapText="1"/>
    </xf>
    <xf numFmtId="0" fontId="7" fillId="24" borderId="11" xfId="0" applyFont="1" applyFill="1" applyBorder="1" applyAlignment="1">
      <alignment vertical="center" wrapText="1"/>
    </xf>
    <xf numFmtId="4" fontId="7" fillId="0" borderId="10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justify" wrapText="1"/>
    </xf>
    <xf numFmtId="0" fontId="7" fillId="0" borderId="10" xfId="0" applyFont="1" applyFill="1" applyBorder="1" applyAlignment="1">
      <alignment horizontal="justify" wrapText="1"/>
    </xf>
    <xf numFmtId="0" fontId="7" fillId="0" borderId="12" xfId="0" applyFont="1" applyFill="1" applyBorder="1" applyAlignment="1">
      <alignment horizontal="justify" vertical="center" wrapText="1"/>
    </xf>
    <xf numFmtId="0" fontId="8" fillId="24" borderId="10" xfId="0" applyFont="1" applyFill="1" applyBorder="1" applyAlignment="1">
      <alignment horizontal="center" vertical="center"/>
    </xf>
    <xf numFmtId="0" fontId="8" fillId="24" borderId="12" xfId="0" applyFont="1" applyFill="1" applyBorder="1" applyAlignment="1">
      <alignment horizontal="justify" vertical="center" wrapText="1"/>
    </xf>
    <xf numFmtId="0" fontId="3" fillId="24" borderId="0" xfId="0" applyFont="1" applyFill="1" applyAlignment="1">
      <alignment/>
    </xf>
    <xf numFmtId="0" fontId="7" fillId="24" borderId="10" xfId="0" applyFont="1" applyFill="1" applyBorder="1" applyAlignment="1">
      <alignment horizontal="center" vertical="center"/>
    </xf>
    <xf numFmtId="0" fontId="5" fillId="24" borderId="0" xfId="0" applyFont="1" applyFill="1" applyAlignment="1">
      <alignment/>
    </xf>
    <xf numFmtId="0" fontId="7" fillId="24" borderId="0" xfId="0" applyFont="1" applyFill="1" applyAlignment="1">
      <alignment/>
    </xf>
    <xf numFmtId="4" fontId="7" fillId="24" borderId="1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4" fontId="7" fillId="24" borderId="10" xfId="0" applyNumberFormat="1" applyFont="1" applyFill="1" applyBorder="1" applyAlignment="1">
      <alignment horizontal="center" vertical="center"/>
    </xf>
    <xf numFmtId="4" fontId="8" fillId="24" borderId="10" xfId="0" applyNumberFormat="1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justify" vertical="center" wrapText="1"/>
    </xf>
    <xf numFmtId="0" fontId="7" fillId="25" borderId="10" xfId="0" applyFont="1" applyFill="1" applyBorder="1" applyAlignment="1">
      <alignment horizontal="left" wrapText="1"/>
    </xf>
    <xf numFmtId="0" fontId="12" fillId="24" borderId="10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justify" vertical="center" wrapText="1"/>
    </xf>
    <xf numFmtId="0" fontId="7" fillId="24" borderId="10" xfId="0" applyFont="1" applyFill="1" applyBorder="1" applyAlignment="1">
      <alignment horizontal="justify" vertical="center" wrapText="1"/>
    </xf>
    <xf numFmtId="0" fontId="12" fillId="0" borderId="10" xfId="0" applyFont="1" applyBorder="1" applyAlignment="1">
      <alignment horizontal="center" vertical="center"/>
    </xf>
    <xf numFmtId="0" fontId="12" fillId="24" borderId="10" xfId="0" applyFont="1" applyFill="1" applyBorder="1" applyAlignment="1">
      <alignment wrapText="1"/>
    </xf>
    <xf numFmtId="0" fontId="10" fillId="0" borderId="0" xfId="0" applyFont="1" applyAlignment="1">
      <alignment/>
    </xf>
    <xf numFmtId="4" fontId="7" fillId="0" borderId="10" xfId="0" applyNumberFormat="1" applyFont="1" applyFill="1" applyBorder="1" applyAlignment="1">
      <alignment horizontal="center" wrapText="1"/>
    </xf>
    <xf numFmtId="0" fontId="7" fillId="24" borderId="13" xfId="0" applyFont="1" applyFill="1" applyBorder="1" applyAlignment="1">
      <alignment vertical="center" wrapText="1"/>
    </xf>
    <xf numFmtId="4" fontId="7" fillId="24" borderId="11" xfId="0" applyNumberFormat="1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7" fillId="24" borderId="12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horizontal="justify" wrapText="1"/>
    </xf>
    <xf numFmtId="0" fontId="6" fillId="20" borderId="10" xfId="0" applyFont="1" applyFill="1" applyBorder="1" applyAlignment="1">
      <alignment horizontal="center" wrapText="1"/>
    </xf>
    <xf numFmtId="4" fontId="6" fillId="20" borderId="10" xfId="0" applyNumberFormat="1" applyFont="1" applyFill="1" applyBorder="1" applyAlignment="1">
      <alignment horizontal="center" wrapText="1"/>
    </xf>
    <xf numFmtId="4" fontId="6" fillId="20" borderId="10" xfId="0" applyNumberFormat="1" applyFont="1" applyFill="1" applyBorder="1" applyAlignment="1">
      <alignment horizontal="center"/>
    </xf>
    <xf numFmtId="4" fontId="7" fillId="24" borderId="10" xfId="0" applyNumberFormat="1" applyFont="1" applyFill="1" applyBorder="1" applyAlignment="1">
      <alignment horizontal="center"/>
    </xf>
    <xf numFmtId="4" fontId="7" fillId="0" borderId="11" xfId="0" applyNumberFormat="1" applyFont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/>
    </xf>
    <xf numFmtId="4" fontId="6" fillId="24" borderId="10" xfId="0" applyNumberFormat="1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justify" vertical="center" wrapText="1"/>
    </xf>
    <xf numFmtId="0" fontId="6" fillId="24" borderId="12" xfId="0" applyFont="1" applyFill="1" applyBorder="1" applyAlignment="1">
      <alignment horizontal="justify" vertical="center" wrapText="1"/>
    </xf>
    <xf numFmtId="0" fontId="8" fillId="24" borderId="10" xfId="0" applyFont="1" applyFill="1" applyBorder="1" applyAlignment="1">
      <alignment vertical="center" wrapText="1"/>
    </xf>
    <xf numFmtId="4" fontId="4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6" fillId="20" borderId="12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justify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wrapText="1"/>
    </xf>
    <xf numFmtId="0" fontId="6" fillId="24" borderId="10" xfId="53" applyNumberFormat="1" applyFont="1" applyFill="1" applyBorder="1" applyAlignment="1" applyProtection="1">
      <alignment horizontal="center" vertical="center" wrapText="1"/>
      <protection hidden="1"/>
    </xf>
    <xf numFmtId="172" fontId="6" fillId="24" borderId="10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7" fillId="0" borderId="10" xfId="0" applyFont="1" applyFill="1" applyBorder="1" applyAlignment="1">
      <alignment horizontal="left" wrapText="1"/>
    </xf>
    <xf numFmtId="0" fontId="6" fillId="24" borderId="10" xfId="0" applyFont="1" applyFill="1" applyBorder="1" applyAlignment="1">
      <alignment horizontal="center" wrapText="1"/>
    </xf>
    <xf numFmtId="4" fontId="6" fillId="24" borderId="10" xfId="0" applyNumberFormat="1" applyFont="1" applyFill="1" applyBorder="1" applyAlignment="1">
      <alignment horizontal="center"/>
    </xf>
    <xf numFmtId="4" fontId="8" fillId="24" borderId="10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left" wrapText="1"/>
    </xf>
    <xf numFmtId="2" fontId="6" fillId="24" borderId="10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left" wrapText="1"/>
    </xf>
    <xf numFmtId="2" fontId="7" fillId="24" borderId="10" xfId="0" applyNumberFormat="1" applyFont="1" applyFill="1" applyBorder="1" applyAlignment="1">
      <alignment horizontal="center"/>
    </xf>
    <xf numFmtId="179" fontId="12" fillId="0" borderId="14" xfId="0" applyNumberFormat="1" applyFont="1" applyBorder="1" applyAlignment="1">
      <alignment horizontal="left" wrapText="1"/>
    </xf>
    <xf numFmtId="0" fontId="8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horizontal="justify" wrapText="1"/>
    </xf>
    <xf numFmtId="4" fontId="6" fillId="0" borderId="10" xfId="0" applyNumberFormat="1" applyFont="1" applyBorder="1" applyAlignment="1">
      <alignment horizontal="center" wrapText="1"/>
    </xf>
    <xf numFmtId="4" fontId="6" fillId="24" borderId="10" xfId="0" applyNumberFormat="1" applyFont="1" applyFill="1" applyBorder="1" applyAlignment="1">
      <alignment horizontal="center" wrapText="1"/>
    </xf>
    <xf numFmtId="0" fontId="6" fillId="24" borderId="15" xfId="0" applyFont="1" applyFill="1" applyBorder="1" applyAlignment="1">
      <alignment horizontal="center" vertical="center" wrapText="1"/>
    </xf>
    <xf numFmtId="0" fontId="7" fillId="24" borderId="16" xfId="0" applyFont="1" applyFill="1" applyBorder="1" applyAlignment="1">
      <alignment horizontal="center" vertical="center" wrapText="1"/>
    </xf>
    <xf numFmtId="0" fontId="7" fillId="24" borderId="10" xfId="54" applyFont="1" applyFill="1" applyBorder="1" applyAlignment="1">
      <alignment horizontal="center" vertical="center" wrapText="1"/>
      <protection/>
    </xf>
    <xf numFmtId="0" fontId="7" fillId="24" borderId="17" xfId="42" applyFont="1" applyFill="1" applyBorder="1" applyAlignment="1" applyProtection="1">
      <alignment horizontal="justify" vertical="center" wrapText="1"/>
      <protection/>
    </xf>
    <xf numFmtId="4" fontId="7" fillId="24" borderId="17" xfId="54" applyNumberFormat="1" applyFont="1" applyFill="1" applyBorder="1" applyAlignment="1">
      <alignment horizontal="center" vertical="center"/>
      <protection/>
    </xf>
    <xf numFmtId="0" fontId="7" fillId="24" borderId="11" xfId="0" applyFont="1" applyFill="1" applyBorder="1" applyAlignment="1">
      <alignment horizontal="center" vertical="center"/>
    </xf>
    <xf numFmtId="4" fontId="7" fillId="24" borderId="10" xfId="54" applyNumberFormat="1" applyFont="1" applyFill="1" applyBorder="1" applyAlignment="1">
      <alignment horizontal="center" vertical="center"/>
      <protection/>
    </xf>
    <xf numFmtId="0" fontId="7" fillId="24" borderId="0" xfId="42" applyFont="1" applyFill="1" applyAlignment="1" applyProtection="1">
      <alignment wrapText="1"/>
      <protection/>
    </xf>
    <xf numFmtId="0" fontId="12" fillId="0" borderId="1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justify" vertical="center" wrapText="1"/>
    </xf>
    <xf numFmtId="4" fontId="7" fillId="24" borderId="17" xfId="0" applyNumberFormat="1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vertical="center" wrapText="1"/>
    </xf>
    <xf numFmtId="0" fontId="12" fillId="0" borderId="17" xfId="0" applyFont="1" applyBorder="1" applyAlignment="1">
      <alignment horizontal="center" vertical="center" wrapText="1"/>
    </xf>
    <xf numFmtId="0" fontId="7" fillId="24" borderId="15" xfId="0" applyFont="1" applyFill="1" applyBorder="1" applyAlignment="1">
      <alignment horizontal="center" vertical="center" wrapText="1"/>
    </xf>
    <xf numFmtId="0" fontId="7" fillId="24" borderId="15" xfId="0" applyFont="1" applyFill="1" applyBorder="1" applyAlignment="1">
      <alignment horizontal="justify" vertical="center" wrapText="1"/>
    </xf>
    <xf numFmtId="0" fontId="7" fillId="24" borderId="20" xfId="0" applyFont="1" applyFill="1" applyBorder="1" applyAlignment="1">
      <alignment horizontal="justify" vertical="center" wrapText="1"/>
    </xf>
    <xf numFmtId="0" fontId="7" fillId="24" borderId="17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0" fontId="7" fillId="0" borderId="10" xfId="0" applyFont="1" applyFill="1" applyBorder="1" applyAlignment="1">
      <alignment horizontal="justify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0" fontId="12" fillId="24" borderId="15" xfId="0" applyFont="1" applyFill="1" applyBorder="1" applyAlignment="1">
      <alignment horizontal="center" vertical="center" wrapText="1"/>
    </xf>
    <xf numFmtId="0" fontId="7" fillId="24" borderId="21" xfId="0" applyFont="1" applyFill="1" applyBorder="1" applyAlignment="1">
      <alignment vertical="center" wrapText="1"/>
    </xf>
    <xf numFmtId="0" fontId="12" fillId="24" borderId="15" xfId="0" applyFont="1" applyFill="1" applyBorder="1" applyAlignment="1">
      <alignment horizontal="justify" vertical="center" wrapText="1"/>
    </xf>
    <xf numFmtId="0" fontId="12" fillId="0" borderId="10" xfId="0" applyFont="1" applyBorder="1" applyAlignment="1">
      <alignment vertical="center" wrapText="1"/>
    </xf>
    <xf numFmtId="0" fontId="12" fillId="24" borderId="11" xfId="0" applyFont="1" applyFill="1" applyBorder="1" applyAlignment="1">
      <alignment horizontal="center" vertical="center" wrapText="1"/>
    </xf>
    <xf numFmtId="4" fontId="5" fillId="24" borderId="0" xfId="0" applyNumberFormat="1" applyFont="1" applyFill="1" applyAlignment="1">
      <alignment/>
    </xf>
    <xf numFmtId="0" fontId="6" fillId="20" borderId="10" xfId="0" applyFont="1" applyFill="1" applyBorder="1" applyAlignment="1">
      <alignment horizontal="center" vertical="center" wrapText="1"/>
    </xf>
    <xf numFmtId="49" fontId="7" fillId="25" borderId="19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24" borderId="0" xfId="0" applyFont="1" applyFill="1" applyAlignment="1">
      <alignment horizontal="left" vertical="center"/>
    </xf>
    <xf numFmtId="0" fontId="7" fillId="0" borderId="0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9"/>
  <sheetViews>
    <sheetView tabSelected="1" view="pageBreakPreview" zoomScale="60" zoomScaleNormal="80" zoomScalePageLayoutView="0" workbookViewId="0" topLeftCell="A1">
      <selection activeCell="H5" sqref="H5"/>
    </sheetView>
  </sheetViews>
  <sheetFormatPr defaultColWidth="9.00390625" defaultRowHeight="12.75"/>
  <cols>
    <col min="1" max="1" width="35.375" style="112" customWidth="1"/>
    <col min="2" max="2" width="88.00390625" style="12" customWidth="1"/>
    <col min="3" max="3" width="22.875" style="12" customWidth="1"/>
    <col min="4" max="4" width="22.875" style="1" customWidth="1"/>
    <col min="5" max="5" width="17.50390625" style="1" customWidth="1"/>
    <col min="6" max="6" width="15.00390625" style="1" bestFit="1" customWidth="1"/>
    <col min="7" max="9" width="9.125" style="1" customWidth="1"/>
    <col min="10" max="10" width="8.125" style="1" customWidth="1"/>
    <col min="11" max="16384" width="9.125" style="1" customWidth="1"/>
  </cols>
  <sheetData>
    <row r="1" spans="1:5" ht="38.25" customHeight="1">
      <c r="A1" s="111"/>
      <c r="B1" s="3"/>
      <c r="C1" s="115" t="s">
        <v>97</v>
      </c>
      <c r="D1" s="115"/>
      <c r="E1" s="115"/>
    </row>
    <row r="2" spans="1:5" ht="79.5" customHeight="1">
      <c r="A2" s="111"/>
      <c r="B2" s="3"/>
      <c r="C2" s="114" t="s">
        <v>111</v>
      </c>
      <c r="D2" s="114"/>
      <c r="E2" s="114"/>
    </row>
    <row r="3" spans="1:5" ht="27" customHeight="1">
      <c r="A3" s="111"/>
      <c r="B3" s="3"/>
      <c r="C3" s="116" t="s">
        <v>184</v>
      </c>
      <c r="D3" s="116"/>
      <c r="E3" s="116"/>
    </row>
    <row r="4" spans="1:5" ht="19.5" customHeight="1">
      <c r="A4" s="111"/>
      <c r="B4" s="3"/>
      <c r="C4" s="66"/>
      <c r="D4" s="66"/>
      <c r="E4" s="66"/>
    </row>
    <row r="5" spans="1:5" ht="37.5" customHeight="1">
      <c r="A5" s="117" t="s">
        <v>112</v>
      </c>
      <c r="B5" s="117"/>
      <c r="C5" s="117"/>
      <c r="D5" s="117"/>
      <c r="E5" s="117"/>
    </row>
    <row r="6" spans="1:5" ht="18">
      <c r="A6" s="111"/>
      <c r="B6" s="13"/>
      <c r="C6" s="13"/>
      <c r="E6" s="13" t="s">
        <v>33</v>
      </c>
    </row>
    <row r="7" spans="1:5" ht="40.5" customHeight="1">
      <c r="A7" s="80" t="s">
        <v>1</v>
      </c>
      <c r="B7" s="80" t="s">
        <v>2</v>
      </c>
      <c r="C7" s="62" t="s">
        <v>94</v>
      </c>
      <c r="D7" s="62" t="s">
        <v>95</v>
      </c>
      <c r="E7" s="63" t="s">
        <v>96</v>
      </c>
    </row>
    <row r="8" spans="1:5" ht="26.25" customHeight="1">
      <c r="A8" s="107" t="s">
        <v>3</v>
      </c>
      <c r="B8" s="42" t="s">
        <v>4</v>
      </c>
      <c r="C8" s="43">
        <f>C9+C10+C11+C12+C13+C14+C15+C16+C17+C18+C19+C20+C21+C22+C23+C24+C27+C31++C32+C33</f>
        <v>976925802.75</v>
      </c>
      <c r="D8" s="43">
        <f>D9+D10+D11+D12+D13+D14+D15+D16+D17+D18+D19+D20+D21+D22+D23+D24+D27+D31++D32+D33</f>
        <v>1238910459.5400002</v>
      </c>
      <c r="E8" s="43">
        <f>D8/C8*100</f>
        <v>126.8172522470515</v>
      </c>
    </row>
    <row r="9" spans="1:5" s="19" customFormat="1" ht="24" customHeight="1">
      <c r="A9" s="47" t="s">
        <v>5</v>
      </c>
      <c r="B9" s="41" t="s">
        <v>6</v>
      </c>
      <c r="C9" s="23">
        <v>421689118</v>
      </c>
      <c r="D9" s="23">
        <v>423156445.36</v>
      </c>
      <c r="E9" s="23">
        <f>D9/C9*100</f>
        <v>100.34796424602071</v>
      </c>
    </row>
    <row r="10" spans="1:5" ht="34.5" customHeight="1">
      <c r="A10" s="108" t="s">
        <v>71</v>
      </c>
      <c r="B10" s="29" t="s">
        <v>63</v>
      </c>
      <c r="C10" s="45">
        <v>8028378.75</v>
      </c>
      <c r="D10" s="45">
        <v>8001031.6</v>
      </c>
      <c r="E10" s="23">
        <f aca="true" t="shared" si="0" ref="E10:E33">D10/C10*100</f>
        <v>99.65936896038941</v>
      </c>
    </row>
    <row r="11" spans="1:5" ht="25.5" customHeight="1">
      <c r="A11" s="58" t="s">
        <v>7</v>
      </c>
      <c r="B11" s="15" t="s">
        <v>8</v>
      </c>
      <c r="C11" s="9">
        <v>92000000</v>
      </c>
      <c r="D11" s="9">
        <v>92653806.5</v>
      </c>
      <c r="E11" s="23">
        <f t="shared" si="0"/>
        <v>100.71065923913042</v>
      </c>
    </row>
    <row r="12" spans="1:5" ht="25.5" customHeight="1">
      <c r="A12" s="24" t="s">
        <v>40</v>
      </c>
      <c r="B12" s="25" t="s">
        <v>39</v>
      </c>
      <c r="C12" s="9">
        <v>932459</v>
      </c>
      <c r="D12" s="9">
        <v>1032459.47</v>
      </c>
      <c r="E12" s="23">
        <f t="shared" si="0"/>
        <v>110.72438251976762</v>
      </c>
    </row>
    <row r="13" spans="1:5" ht="40.5" customHeight="1">
      <c r="A13" s="58" t="s">
        <v>9</v>
      </c>
      <c r="B13" s="15" t="s">
        <v>10</v>
      </c>
      <c r="C13" s="9">
        <v>9215000</v>
      </c>
      <c r="D13" s="9">
        <v>9827954.08</v>
      </c>
      <c r="E13" s="23">
        <f t="shared" si="0"/>
        <v>106.6516991861096</v>
      </c>
    </row>
    <row r="14" spans="1:5" ht="22.5" customHeight="1">
      <c r="A14" s="58" t="s">
        <v>98</v>
      </c>
      <c r="B14" s="15" t="s">
        <v>99</v>
      </c>
      <c r="C14" s="9">
        <v>0</v>
      </c>
      <c r="D14" s="9">
        <v>108.43</v>
      </c>
      <c r="E14" s="23"/>
    </row>
    <row r="15" spans="1:5" ht="21" customHeight="1">
      <c r="A15" s="58" t="s">
        <v>11</v>
      </c>
      <c r="B15" s="15" t="s">
        <v>12</v>
      </c>
      <c r="C15" s="9">
        <v>34164000</v>
      </c>
      <c r="D15" s="9">
        <v>34697996.19</v>
      </c>
      <c r="E15" s="23">
        <f t="shared" si="0"/>
        <v>101.56303767123288</v>
      </c>
    </row>
    <row r="16" spans="1:5" ht="24.75" customHeight="1">
      <c r="A16" s="109" t="s">
        <v>13</v>
      </c>
      <c r="B16" s="14" t="s">
        <v>14</v>
      </c>
      <c r="C16" s="9">
        <v>14570000</v>
      </c>
      <c r="D16" s="9">
        <v>15427021.52</v>
      </c>
      <c r="E16" s="23">
        <f t="shared" si="0"/>
        <v>105.88209691146191</v>
      </c>
    </row>
    <row r="17" spans="1:5" ht="76.5" customHeight="1">
      <c r="A17" s="58" t="s">
        <v>15</v>
      </c>
      <c r="B17" s="15" t="s">
        <v>16</v>
      </c>
      <c r="C17" s="23">
        <v>245400000</v>
      </c>
      <c r="D17" s="23">
        <v>256056680.08</v>
      </c>
      <c r="E17" s="23">
        <f t="shared" si="0"/>
        <v>104.34257541972292</v>
      </c>
    </row>
    <row r="18" spans="1:5" ht="76.5" customHeight="1">
      <c r="A18" s="20" t="s">
        <v>42</v>
      </c>
      <c r="B18" s="6" t="s">
        <v>41</v>
      </c>
      <c r="C18" s="23">
        <v>18834</v>
      </c>
      <c r="D18" s="23">
        <v>18834</v>
      </c>
      <c r="E18" s="23">
        <f t="shared" si="0"/>
        <v>100</v>
      </c>
    </row>
    <row r="19" spans="1:5" ht="39.75" customHeight="1">
      <c r="A19" s="58" t="s">
        <v>17</v>
      </c>
      <c r="B19" s="15" t="s">
        <v>18</v>
      </c>
      <c r="C19" s="9">
        <v>15533300</v>
      </c>
      <c r="D19" s="9">
        <v>16225770.95</v>
      </c>
      <c r="E19" s="23">
        <f t="shared" si="0"/>
        <v>104.45797705574475</v>
      </c>
    </row>
    <row r="20" spans="1:5" ht="95.25" customHeight="1">
      <c r="A20" s="58" t="s">
        <v>107</v>
      </c>
      <c r="B20" s="75" t="s">
        <v>108</v>
      </c>
      <c r="C20" s="9">
        <v>13938</v>
      </c>
      <c r="D20" s="9">
        <v>14992.39</v>
      </c>
      <c r="E20" s="23">
        <f t="shared" si="0"/>
        <v>107.56485865977903</v>
      </c>
    </row>
    <row r="21" spans="1:5" ht="58.5" customHeight="1">
      <c r="A21" s="58" t="s">
        <v>19</v>
      </c>
      <c r="B21" s="15" t="s">
        <v>20</v>
      </c>
      <c r="C21" s="9">
        <v>6133523</v>
      </c>
      <c r="D21" s="9">
        <v>6283523.67</v>
      </c>
      <c r="E21" s="23">
        <f t="shared" si="0"/>
        <v>102.4455874706918</v>
      </c>
    </row>
    <row r="22" spans="1:5" ht="77.25" customHeight="1">
      <c r="A22" s="58" t="s">
        <v>21</v>
      </c>
      <c r="B22" s="15" t="s">
        <v>22</v>
      </c>
      <c r="C22" s="9">
        <v>27002429</v>
      </c>
      <c r="D22" s="9">
        <v>29703675.74</v>
      </c>
      <c r="E22" s="23">
        <f t="shared" si="0"/>
        <v>110.00371759148038</v>
      </c>
    </row>
    <row r="23" spans="1:5" ht="26.25" customHeight="1">
      <c r="A23" s="58" t="s">
        <v>23</v>
      </c>
      <c r="B23" s="15" t="s">
        <v>24</v>
      </c>
      <c r="C23" s="9">
        <v>1527834</v>
      </c>
      <c r="D23" s="9">
        <v>1629384.24</v>
      </c>
      <c r="E23" s="23">
        <f t="shared" si="0"/>
        <v>106.64668020216857</v>
      </c>
    </row>
    <row r="24" spans="1:5" ht="42" customHeight="1">
      <c r="A24" s="113" t="s">
        <v>179</v>
      </c>
      <c r="B24" s="77" t="s">
        <v>181</v>
      </c>
      <c r="C24" s="78">
        <f>C25+C26</f>
        <v>5726392</v>
      </c>
      <c r="D24" s="78">
        <f>D25+D26</f>
        <v>241403424.39000002</v>
      </c>
      <c r="E24" s="79">
        <f t="shared" si="0"/>
        <v>4215.62869586993</v>
      </c>
    </row>
    <row r="25" spans="1:5" ht="38.25" customHeight="1">
      <c r="A25" s="58" t="s">
        <v>182</v>
      </c>
      <c r="B25" s="15" t="s">
        <v>180</v>
      </c>
      <c r="C25" s="9">
        <v>0</v>
      </c>
      <c r="D25" s="9">
        <v>8983.37</v>
      </c>
      <c r="E25" s="23"/>
    </row>
    <row r="26" spans="1:5" s="64" customFormat="1" ht="24.75" customHeight="1">
      <c r="A26" s="58" t="s">
        <v>91</v>
      </c>
      <c r="B26" s="15" t="s">
        <v>90</v>
      </c>
      <c r="C26" s="9">
        <v>5726392</v>
      </c>
      <c r="D26" s="9">
        <v>241394441.02</v>
      </c>
      <c r="E26" s="23">
        <f t="shared" si="0"/>
        <v>4215.471819253729</v>
      </c>
    </row>
    <row r="27" spans="1:5" s="10" customFormat="1" ht="28.5" customHeight="1">
      <c r="A27" s="113" t="s">
        <v>25</v>
      </c>
      <c r="B27" s="77" t="s">
        <v>26</v>
      </c>
      <c r="C27" s="78">
        <f>C28+C29+C30</f>
        <v>61556300</v>
      </c>
      <c r="D27" s="78">
        <f>D28+D29+D30</f>
        <v>63282816.650000006</v>
      </c>
      <c r="E27" s="78">
        <f>D27/C27*100</f>
        <v>102.80477652165581</v>
      </c>
    </row>
    <row r="28" spans="1:5" ht="99" customHeight="1">
      <c r="A28" s="33" t="s">
        <v>76</v>
      </c>
      <c r="B28" s="34" t="s">
        <v>74</v>
      </c>
      <c r="C28" s="9">
        <v>29714973</v>
      </c>
      <c r="D28" s="9">
        <v>31060648.35</v>
      </c>
      <c r="E28" s="23">
        <f>D28/C28*100</f>
        <v>104.52861037430523</v>
      </c>
    </row>
    <row r="29" spans="1:5" s="35" customFormat="1" ht="94.5" customHeight="1">
      <c r="A29" s="33" t="s">
        <v>100</v>
      </c>
      <c r="B29" s="34" t="s">
        <v>101</v>
      </c>
      <c r="C29" s="61">
        <v>0</v>
      </c>
      <c r="D29" s="61">
        <v>7328</v>
      </c>
      <c r="E29" s="23"/>
    </row>
    <row r="30" spans="1:5" ht="59.25" customHeight="1">
      <c r="A30" s="33" t="s">
        <v>77</v>
      </c>
      <c r="B30" s="34" t="s">
        <v>75</v>
      </c>
      <c r="C30" s="23">
        <v>31841327</v>
      </c>
      <c r="D30" s="9">
        <v>32214840.3</v>
      </c>
      <c r="E30" s="23">
        <f t="shared" si="0"/>
        <v>101.17304564599334</v>
      </c>
    </row>
    <row r="31" spans="1:5" ht="24.75" customHeight="1">
      <c r="A31" s="58" t="s">
        <v>37</v>
      </c>
      <c r="B31" s="15" t="s">
        <v>38</v>
      </c>
      <c r="C31" s="9">
        <v>30281543</v>
      </c>
      <c r="D31" s="9">
        <v>35551567.84</v>
      </c>
      <c r="E31" s="23">
        <f t="shared" si="0"/>
        <v>117.40342240816462</v>
      </c>
    </row>
    <row r="32" spans="1:5" ht="24.75" customHeight="1">
      <c r="A32" s="58" t="s">
        <v>102</v>
      </c>
      <c r="B32" s="67" t="s">
        <v>103</v>
      </c>
      <c r="C32" s="9"/>
      <c r="D32" s="9">
        <v>62941.24</v>
      </c>
      <c r="E32" s="23"/>
    </row>
    <row r="33" spans="1:5" s="10" customFormat="1" ht="31.5" customHeight="1">
      <c r="A33" s="58" t="s">
        <v>72</v>
      </c>
      <c r="B33" s="15" t="s">
        <v>73</v>
      </c>
      <c r="C33" s="36">
        <v>3132754</v>
      </c>
      <c r="D33" s="36">
        <v>3880025.2</v>
      </c>
      <c r="E33" s="23">
        <f t="shared" si="0"/>
        <v>123.8534912093321</v>
      </c>
    </row>
    <row r="34" spans="1:5" ht="21.75" customHeight="1">
      <c r="A34" s="107" t="s">
        <v>34</v>
      </c>
      <c r="B34" s="42" t="s">
        <v>27</v>
      </c>
      <c r="C34" s="44">
        <f>C35+C40+C61+C94+C96</f>
        <v>2398488112.5600004</v>
      </c>
      <c r="D34" s="44">
        <f>D35+D40+D61+D94+D96</f>
        <v>1708554886.7600002</v>
      </c>
      <c r="E34" s="44">
        <f aca="true" t="shared" si="1" ref="E34:E45">D34/C34*100</f>
        <v>71.23466144413752</v>
      </c>
    </row>
    <row r="35" spans="1:5" ht="21.75" customHeight="1">
      <c r="A35" s="107" t="s">
        <v>87</v>
      </c>
      <c r="B35" s="56" t="s">
        <v>86</v>
      </c>
      <c r="C35" s="44">
        <f>C36+C38</f>
        <v>101449414</v>
      </c>
      <c r="D35" s="44">
        <f>D36+D38</f>
        <v>101449414</v>
      </c>
      <c r="E35" s="44">
        <f t="shared" si="1"/>
        <v>100</v>
      </c>
    </row>
    <row r="36" spans="1:5" s="2" customFormat="1" ht="27" customHeight="1">
      <c r="A36" s="4" t="s">
        <v>132</v>
      </c>
      <c r="B36" s="59" t="s">
        <v>28</v>
      </c>
      <c r="C36" s="60">
        <f>C37</f>
        <v>37460414</v>
      </c>
      <c r="D36" s="60">
        <f>D37</f>
        <v>37460414</v>
      </c>
      <c r="E36" s="60">
        <f t="shared" si="1"/>
        <v>100</v>
      </c>
    </row>
    <row r="37" spans="1:5" ht="42.75" customHeight="1">
      <c r="A37" s="20" t="s">
        <v>133</v>
      </c>
      <c r="B37" s="28" t="s">
        <v>29</v>
      </c>
      <c r="C37" s="26">
        <v>37460414</v>
      </c>
      <c r="D37" s="26">
        <v>37460414</v>
      </c>
      <c r="E37" s="26">
        <f t="shared" si="1"/>
        <v>100</v>
      </c>
    </row>
    <row r="38" spans="1:5" ht="42.75" customHeight="1">
      <c r="A38" s="57" t="s">
        <v>134</v>
      </c>
      <c r="B38" s="59" t="s">
        <v>88</v>
      </c>
      <c r="C38" s="27">
        <f>C39</f>
        <v>63989000</v>
      </c>
      <c r="D38" s="27">
        <f>D39</f>
        <v>63989000</v>
      </c>
      <c r="E38" s="27">
        <f t="shared" si="1"/>
        <v>100</v>
      </c>
    </row>
    <row r="39" spans="1:5" ht="42.75" customHeight="1">
      <c r="A39" s="58" t="s">
        <v>135</v>
      </c>
      <c r="B39" s="16" t="s">
        <v>89</v>
      </c>
      <c r="C39" s="26">
        <v>63989000</v>
      </c>
      <c r="D39" s="26">
        <v>63989000</v>
      </c>
      <c r="E39" s="26">
        <f t="shared" si="1"/>
        <v>100</v>
      </c>
    </row>
    <row r="40" spans="1:5" s="22" customFormat="1" ht="39" customHeight="1">
      <c r="A40" s="48" t="s">
        <v>136</v>
      </c>
      <c r="B40" s="51" t="s">
        <v>36</v>
      </c>
      <c r="C40" s="49">
        <f>C41+C44+C45+C46+C47+C48+C49+C52+C53</f>
        <v>896574994.73</v>
      </c>
      <c r="D40" s="49">
        <f>D41+D44+D45+D46+D47+D48+D49+D52+D53</f>
        <v>442225539.89000005</v>
      </c>
      <c r="E40" s="49">
        <f t="shared" si="1"/>
        <v>49.32387613856825</v>
      </c>
    </row>
    <row r="41" spans="1:5" s="22" customFormat="1" ht="75.75" customHeight="1">
      <c r="A41" s="17" t="s">
        <v>137</v>
      </c>
      <c r="B41" s="50" t="s">
        <v>65</v>
      </c>
      <c r="C41" s="27">
        <f>C42+C43</f>
        <v>18667512</v>
      </c>
      <c r="D41" s="27">
        <f>D42+D43</f>
        <v>18617379.13</v>
      </c>
      <c r="E41" s="27">
        <f t="shared" si="1"/>
        <v>99.73144321535725</v>
      </c>
    </row>
    <row r="42" spans="1:5" s="22" customFormat="1" ht="73.5" customHeight="1" hidden="1">
      <c r="A42" s="20" t="s">
        <v>64</v>
      </c>
      <c r="B42" s="32" t="s">
        <v>65</v>
      </c>
      <c r="C42" s="26">
        <v>0</v>
      </c>
      <c r="D42" s="26"/>
      <c r="E42" s="26" t="e">
        <f t="shared" si="1"/>
        <v>#DIV/0!</v>
      </c>
    </row>
    <row r="43" spans="1:5" s="19" customFormat="1" ht="98.25" customHeight="1">
      <c r="A43" s="94" t="s">
        <v>138</v>
      </c>
      <c r="B43" s="95" t="s">
        <v>139</v>
      </c>
      <c r="C43" s="26">
        <v>18667512</v>
      </c>
      <c r="D43" s="26">
        <v>18617379.13</v>
      </c>
      <c r="E43" s="26">
        <f t="shared" si="1"/>
        <v>99.73144321535725</v>
      </c>
    </row>
    <row r="44" spans="1:5" s="19" customFormat="1" ht="51" customHeight="1">
      <c r="A44" s="94" t="s">
        <v>140</v>
      </c>
      <c r="B44" s="96" t="s">
        <v>66</v>
      </c>
      <c r="C44" s="90">
        <v>15200000</v>
      </c>
      <c r="D44" s="26">
        <v>14948250</v>
      </c>
      <c r="E44" s="26">
        <f t="shared" si="1"/>
        <v>98.34375</v>
      </c>
    </row>
    <row r="45" spans="1:5" s="21" customFormat="1" ht="59.25" customHeight="1">
      <c r="A45" s="82" t="s">
        <v>113</v>
      </c>
      <c r="B45" s="83" t="s">
        <v>114</v>
      </c>
      <c r="C45" s="84">
        <v>41927000</v>
      </c>
      <c r="D45" s="26">
        <v>20499778.09</v>
      </c>
      <c r="E45" s="26">
        <f t="shared" si="1"/>
        <v>48.893977842440435</v>
      </c>
    </row>
    <row r="46" spans="1:5" s="21" customFormat="1" ht="74.25" customHeight="1">
      <c r="A46" s="20" t="s">
        <v>141</v>
      </c>
      <c r="B46" s="40" t="s">
        <v>84</v>
      </c>
      <c r="C46" s="26">
        <v>5531473.68</v>
      </c>
      <c r="D46" s="26">
        <v>5531473.68</v>
      </c>
      <c r="E46" s="26">
        <f aca="true" t="shared" si="2" ref="E46:E52">D46/C46*100</f>
        <v>100</v>
      </c>
    </row>
    <row r="47" spans="1:5" s="21" customFormat="1" ht="62.25" customHeight="1">
      <c r="A47" s="20" t="s">
        <v>115</v>
      </c>
      <c r="B47" s="40" t="s">
        <v>116</v>
      </c>
      <c r="C47" s="86">
        <v>519290000</v>
      </c>
      <c r="D47" s="26">
        <v>129055735.25</v>
      </c>
      <c r="E47" s="26">
        <f t="shared" si="2"/>
        <v>24.852343632652275</v>
      </c>
    </row>
    <row r="48" spans="1:5" s="21" customFormat="1" ht="37.5" customHeight="1">
      <c r="A48" s="97" t="s">
        <v>142</v>
      </c>
      <c r="B48" s="83" t="s">
        <v>67</v>
      </c>
      <c r="C48" s="26">
        <v>24947.55</v>
      </c>
      <c r="D48" s="26">
        <v>24947.55</v>
      </c>
      <c r="E48" s="26">
        <f t="shared" si="2"/>
        <v>100</v>
      </c>
    </row>
    <row r="49" spans="1:5" s="21" customFormat="1" ht="53.25" customHeight="1">
      <c r="A49" s="5" t="s">
        <v>68</v>
      </c>
      <c r="B49" s="99" t="s">
        <v>69</v>
      </c>
      <c r="C49" s="100">
        <f>C50+C51</f>
        <v>85264360</v>
      </c>
      <c r="D49" s="100">
        <f>D50+D51</f>
        <v>81669862.59</v>
      </c>
      <c r="E49" s="26">
        <f t="shared" si="2"/>
        <v>95.78429086901022</v>
      </c>
    </row>
    <row r="50" spans="1:5" s="21" customFormat="1" ht="63.75" customHeight="1">
      <c r="A50" s="97" t="s">
        <v>143</v>
      </c>
      <c r="B50" s="98" t="s">
        <v>144</v>
      </c>
      <c r="C50" s="90">
        <v>85000000</v>
      </c>
      <c r="D50" s="26">
        <v>81405503.59</v>
      </c>
      <c r="E50" s="26">
        <f t="shared" si="2"/>
        <v>95.77118069411765</v>
      </c>
    </row>
    <row r="51" spans="1:5" s="21" customFormat="1" ht="63.75" customHeight="1">
      <c r="A51" s="81" t="s">
        <v>117</v>
      </c>
      <c r="B51" s="32" t="s">
        <v>118</v>
      </c>
      <c r="C51" s="26">
        <v>264360</v>
      </c>
      <c r="D51" s="26">
        <v>264359</v>
      </c>
      <c r="E51" s="26">
        <f t="shared" si="2"/>
        <v>99.99962172794675</v>
      </c>
    </row>
    <row r="52" spans="1:5" s="21" customFormat="1" ht="99" customHeight="1">
      <c r="A52" s="85" t="s">
        <v>119</v>
      </c>
      <c r="B52" s="87" t="s">
        <v>120</v>
      </c>
      <c r="C52" s="26">
        <v>82385000</v>
      </c>
      <c r="D52" s="26">
        <v>46749270.48</v>
      </c>
      <c r="E52" s="26">
        <f t="shared" si="2"/>
        <v>56.74488132548401</v>
      </c>
    </row>
    <row r="53" spans="1:5" s="21" customFormat="1" ht="24.75" customHeight="1">
      <c r="A53" s="17" t="s">
        <v>121</v>
      </c>
      <c r="B53" s="18" t="s">
        <v>70</v>
      </c>
      <c r="C53" s="27">
        <f>C54+C55+C56+C57+C58+C59+C60</f>
        <v>128284701.5</v>
      </c>
      <c r="D53" s="27">
        <f>D54+D55+D56+D57+D58+D59+D60</f>
        <v>125128843.12</v>
      </c>
      <c r="E53" s="27">
        <f aca="true" t="shared" si="3" ref="E53:E62">D53/C53*100</f>
        <v>97.53995734245832</v>
      </c>
    </row>
    <row r="54" spans="1:6" s="21" customFormat="1" ht="27" customHeight="1">
      <c r="A54" s="20" t="s">
        <v>121</v>
      </c>
      <c r="B54" s="28" t="s">
        <v>80</v>
      </c>
      <c r="C54" s="26">
        <v>4206540.06</v>
      </c>
      <c r="D54" s="26">
        <v>4206540.06</v>
      </c>
      <c r="E54" s="26">
        <f t="shared" si="3"/>
        <v>100</v>
      </c>
      <c r="F54" s="106"/>
    </row>
    <row r="55" spans="1:5" s="21" customFormat="1" ht="66.75" customHeight="1">
      <c r="A55" s="20" t="s">
        <v>122</v>
      </c>
      <c r="B55" s="28" t="s">
        <v>35</v>
      </c>
      <c r="C55" s="26">
        <v>28221832</v>
      </c>
      <c r="D55" s="26">
        <v>28221832</v>
      </c>
      <c r="E55" s="26">
        <f t="shared" si="3"/>
        <v>100</v>
      </c>
    </row>
    <row r="56" spans="1:5" s="21" customFormat="1" ht="83.25" customHeight="1">
      <c r="A56" s="20" t="s">
        <v>123</v>
      </c>
      <c r="B56" s="28" t="s">
        <v>124</v>
      </c>
      <c r="C56" s="26">
        <v>844761.02</v>
      </c>
      <c r="D56" s="26">
        <v>844761.02</v>
      </c>
      <c r="E56" s="26">
        <f t="shared" si="3"/>
        <v>100</v>
      </c>
    </row>
    <row r="57" spans="1:5" s="21" customFormat="1" ht="84" customHeight="1">
      <c r="A57" s="20" t="s">
        <v>125</v>
      </c>
      <c r="B57" s="32" t="s">
        <v>92</v>
      </c>
      <c r="C57" s="26">
        <v>32973892</v>
      </c>
      <c r="D57" s="26">
        <v>32973892</v>
      </c>
      <c r="E57" s="26">
        <f t="shared" si="3"/>
        <v>100</v>
      </c>
    </row>
    <row r="58" spans="1:5" s="21" customFormat="1" ht="75.75" customHeight="1">
      <c r="A58" s="88" t="s">
        <v>126</v>
      </c>
      <c r="B58" s="89" t="s">
        <v>127</v>
      </c>
      <c r="C58" s="90">
        <v>10519527.92</v>
      </c>
      <c r="D58" s="26">
        <v>7363669.54</v>
      </c>
      <c r="E58" s="26">
        <f t="shared" si="3"/>
        <v>69.99999996197548</v>
      </c>
    </row>
    <row r="59" spans="1:5" s="21" customFormat="1" ht="51" customHeight="1">
      <c r="A59" s="91" t="s">
        <v>128</v>
      </c>
      <c r="B59" s="92" t="s">
        <v>129</v>
      </c>
      <c r="C59" s="90">
        <v>11400000</v>
      </c>
      <c r="D59" s="26">
        <v>11400000</v>
      </c>
      <c r="E59" s="26">
        <f t="shared" si="3"/>
        <v>100</v>
      </c>
    </row>
    <row r="60" spans="1:5" s="21" customFormat="1" ht="81.75" customHeight="1">
      <c r="A60" s="93" t="s">
        <v>130</v>
      </c>
      <c r="B60" s="92" t="s">
        <v>131</v>
      </c>
      <c r="C60" s="90">
        <v>40118148.5</v>
      </c>
      <c r="D60" s="26">
        <v>40118148.5</v>
      </c>
      <c r="E60" s="26">
        <f t="shared" si="3"/>
        <v>100</v>
      </c>
    </row>
    <row r="61" spans="1:5" s="21" customFormat="1" ht="39" customHeight="1">
      <c r="A61" s="17" t="s">
        <v>145</v>
      </c>
      <c r="B61" s="50" t="s">
        <v>30</v>
      </c>
      <c r="C61" s="27">
        <f>C62+C80+C81+C82+C84+C85+C86+C87+C88+C89+C90</f>
        <v>1400463703.8300002</v>
      </c>
      <c r="D61" s="27">
        <f>D62+D80+D81+D82+D84+D85+D86+D87+D88+D89+D90</f>
        <v>1405210076.5300002</v>
      </c>
      <c r="E61" s="27">
        <f t="shared" si="3"/>
        <v>100.33891436722135</v>
      </c>
    </row>
    <row r="62" spans="1:5" s="21" customFormat="1" ht="44.25" customHeight="1">
      <c r="A62" s="17" t="s">
        <v>146</v>
      </c>
      <c r="B62" s="18" t="s">
        <v>0</v>
      </c>
      <c r="C62" s="27">
        <f>SUM(C63:C79)</f>
        <v>1268348051.17</v>
      </c>
      <c r="D62" s="27">
        <f>SUM(D63:D79)</f>
        <v>1271838525.94</v>
      </c>
      <c r="E62" s="27">
        <f t="shared" si="3"/>
        <v>100.27519849672022</v>
      </c>
    </row>
    <row r="63" spans="1:5" s="21" customFormat="1" ht="94.5" customHeight="1">
      <c r="A63" s="20" t="s">
        <v>147</v>
      </c>
      <c r="B63" s="6" t="s">
        <v>43</v>
      </c>
      <c r="C63" s="26">
        <v>180540</v>
      </c>
      <c r="D63" s="26">
        <v>180540</v>
      </c>
      <c r="E63" s="26">
        <f aca="true" t="shared" si="4" ref="E63:E89">D63/C63*100</f>
        <v>100</v>
      </c>
    </row>
    <row r="64" spans="1:5" s="21" customFormat="1" ht="75" customHeight="1">
      <c r="A64" s="20" t="s">
        <v>148</v>
      </c>
      <c r="B64" s="7" t="s">
        <v>45</v>
      </c>
      <c r="C64" s="26">
        <v>693008</v>
      </c>
      <c r="D64" s="26">
        <v>693008</v>
      </c>
      <c r="E64" s="26">
        <f t="shared" si="4"/>
        <v>100</v>
      </c>
    </row>
    <row r="65" spans="1:5" s="21" customFormat="1" ht="93" customHeight="1">
      <c r="A65" s="20" t="s">
        <v>149</v>
      </c>
      <c r="B65" s="8" t="s">
        <v>44</v>
      </c>
      <c r="C65" s="26">
        <v>23808247</v>
      </c>
      <c r="D65" s="26">
        <v>23704864</v>
      </c>
      <c r="E65" s="26">
        <f t="shared" si="4"/>
        <v>99.56576811388086</v>
      </c>
    </row>
    <row r="66" spans="1:5" s="21" customFormat="1" ht="114.75" customHeight="1">
      <c r="A66" s="20" t="s">
        <v>150</v>
      </c>
      <c r="B66" s="7" t="s">
        <v>49</v>
      </c>
      <c r="C66" s="26">
        <v>1347085</v>
      </c>
      <c r="D66" s="26">
        <v>1347085</v>
      </c>
      <c r="E66" s="26">
        <f t="shared" si="4"/>
        <v>100</v>
      </c>
    </row>
    <row r="67" spans="1:5" s="21" customFormat="1" ht="96" customHeight="1">
      <c r="A67" s="20" t="s">
        <v>151</v>
      </c>
      <c r="B67" s="7" t="s">
        <v>46</v>
      </c>
      <c r="C67" s="26">
        <v>3592226</v>
      </c>
      <c r="D67" s="26">
        <v>3592226</v>
      </c>
      <c r="E67" s="26">
        <f t="shared" si="4"/>
        <v>100</v>
      </c>
    </row>
    <row r="68" spans="1:5" s="21" customFormat="1" ht="93.75" customHeight="1">
      <c r="A68" s="20" t="s">
        <v>152</v>
      </c>
      <c r="B68" s="7" t="s">
        <v>50</v>
      </c>
      <c r="C68" s="26">
        <v>60018972</v>
      </c>
      <c r="D68" s="26">
        <v>63618972</v>
      </c>
      <c r="E68" s="26">
        <f t="shared" si="4"/>
        <v>105.99810339970502</v>
      </c>
    </row>
    <row r="69" spans="1:5" s="21" customFormat="1" ht="74.25" customHeight="1">
      <c r="A69" s="20" t="s">
        <v>153</v>
      </c>
      <c r="B69" s="7" t="s">
        <v>51</v>
      </c>
      <c r="C69" s="26">
        <v>6909080</v>
      </c>
      <c r="D69" s="26">
        <v>6909080</v>
      </c>
      <c r="E69" s="26">
        <f t="shared" si="4"/>
        <v>100</v>
      </c>
    </row>
    <row r="70" spans="1:5" s="21" customFormat="1" ht="76.5" customHeight="1" hidden="1">
      <c r="A70" s="20" t="s">
        <v>52</v>
      </c>
      <c r="B70" s="7" t="s">
        <v>53</v>
      </c>
      <c r="C70" s="26">
        <v>0</v>
      </c>
      <c r="D70" s="26"/>
      <c r="E70" s="26" t="e">
        <f t="shared" si="4"/>
        <v>#DIV/0!</v>
      </c>
    </row>
    <row r="71" spans="1:5" s="21" customFormat="1" ht="76.5" customHeight="1">
      <c r="A71" s="20" t="s">
        <v>154</v>
      </c>
      <c r="B71" s="7" t="s">
        <v>54</v>
      </c>
      <c r="C71" s="26">
        <v>146399824.9</v>
      </c>
      <c r="D71" s="26">
        <v>146399824.9</v>
      </c>
      <c r="E71" s="26">
        <f t="shared" si="4"/>
        <v>100</v>
      </c>
    </row>
    <row r="72" spans="1:5" s="21" customFormat="1" ht="80.25" customHeight="1">
      <c r="A72" s="20" t="s">
        <v>155</v>
      </c>
      <c r="B72" s="7" t="s">
        <v>55</v>
      </c>
      <c r="C72" s="26">
        <v>322744.5</v>
      </c>
      <c r="D72" s="26">
        <v>317317</v>
      </c>
      <c r="E72" s="26">
        <f t="shared" si="4"/>
        <v>98.31832920468048</v>
      </c>
    </row>
    <row r="73" spans="1:5" s="21" customFormat="1" ht="56.25" customHeight="1">
      <c r="A73" s="20" t="s">
        <v>156</v>
      </c>
      <c r="B73" s="7" t="s">
        <v>56</v>
      </c>
      <c r="C73" s="26">
        <v>849172.73</v>
      </c>
      <c r="D73" s="26">
        <v>848458</v>
      </c>
      <c r="E73" s="26">
        <f t="shared" si="4"/>
        <v>99.91583220059364</v>
      </c>
    </row>
    <row r="74" spans="1:5" s="21" customFormat="1" ht="94.5" customHeight="1">
      <c r="A74" s="20" t="s">
        <v>157</v>
      </c>
      <c r="B74" s="7" t="s">
        <v>59</v>
      </c>
      <c r="C74" s="26">
        <v>325803120</v>
      </c>
      <c r="D74" s="26">
        <v>325803120</v>
      </c>
      <c r="E74" s="26">
        <f t="shared" si="4"/>
        <v>100</v>
      </c>
    </row>
    <row r="75" spans="1:5" s="21" customFormat="1" ht="135" customHeight="1">
      <c r="A75" s="20" t="s">
        <v>158</v>
      </c>
      <c r="B75" s="7" t="s">
        <v>60</v>
      </c>
      <c r="C75" s="26">
        <v>620841395</v>
      </c>
      <c r="D75" s="26">
        <v>620841395</v>
      </c>
      <c r="E75" s="26">
        <f t="shared" si="4"/>
        <v>100</v>
      </c>
    </row>
    <row r="76" spans="1:5" s="21" customFormat="1" ht="58.5" customHeight="1">
      <c r="A76" s="20" t="s">
        <v>159</v>
      </c>
      <c r="B76" s="7" t="s">
        <v>61</v>
      </c>
      <c r="C76" s="26">
        <v>74402160</v>
      </c>
      <c r="D76" s="26">
        <v>74402160</v>
      </c>
      <c r="E76" s="26">
        <f t="shared" si="4"/>
        <v>100</v>
      </c>
    </row>
    <row r="77" spans="1:5" s="22" customFormat="1" ht="57" customHeight="1">
      <c r="A77" s="20" t="s">
        <v>160</v>
      </c>
      <c r="B77" s="7" t="s">
        <v>79</v>
      </c>
      <c r="C77" s="26">
        <v>1106295</v>
      </c>
      <c r="D77" s="26">
        <v>1106295</v>
      </c>
      <c r="E77" s="26">
        <f t="shared" si="4"/>
        <v>100</v>
      </c>
    </row>
    <row r="78" spans="1:5" s="22" customFormat="1" ht="90.75" customHeight="1">
      <c r="A78" s="20" t="s">
        <v>161</v>
      </c>
      <c r="B78" s="7" t="s">
        <v>93</v>
      </c>
      <c r="C78" s="26">
        <v>1735142.04</v>
      </c>
      <c r="D78" s="26">
        <v>1735142.04</v>
      </c>
      <c r="E78" s="26">
        <f t="shared" si="4"/>
        <v>100</v>
      </c>
    </row>
    <row r="79" spans="1:5" s="22" customFormat="1" ht="90.75" customHeight="1">
      <c r="A79" s="20" t="s">
        <v>162</v>
      </c>
      <c r="B79" s="7" t="s">
        <v>163</v>
      </c>
      <c r="C79" s="26">
        <v>339039</v>
      </c>
      <c r="D79" s="26">
        <v>339039</v>
      </c>
      <c r="E79" s="26">
        <f t="shared" si="4"/>
        <v>100</v>
      </c>
    </row>
    <row r="80" spans="1:5" s="11" customFormat="1" ht="76.5" customHeight="1">
      <c r="A80" s="30" t="s">
        <v>164</v>
      </c>
      <c r="B80" s="31" t="s">
        <v>48</v>
      </c>
      <c r="C80" s="26">
        <v>40330900</v>
      </c>
      <c r="D80" s="26">
        <v>40330900</v>
      </c>
      <c r="E80" s="26">
        <f t="shared" si="4"/>
        <v>100</v>
      </c>
    </row>
    <row r="81" spans="1:5" ht="72">
      <c r="A81" s="20" t="s">
        <v>165</v>
      </c>
      <c r="B81" s="31" t="s">
        <v>62</v>
      </c>
      <c r="C81" s="26">
        <v>4243389.51</v>
      </c>
      <c r="D81" s="26">
        <v>4243389.51</v>
      </c>
      <c r="E81" s="26">
        <f t="shared" si="4"/>
        <v>100</v>
      </c>
    </row>
    <row r="82" spans="1:5" ht="58.5" customHeight="1">
      <c r="A82" s="30" t="s">
        <v>166</v>
      </c>
      <c r="B82" s="37" t="s">
        <v>78</v>
      </c>
      <c r="C82" s="26">
        <v>27860</v>
      </c>
      <c r="D82" s="39">
        <v>27860</v>
      </c>
      <c r="E82" s="26">
        <f t="shared" si="4"/>
        <v>100</v>
      </c>
    </row>
    <row r="83" spans="1:5" ht="58.5" customHeight="1" hidden="1">
      <c r="A83" s="47" t="s">
        <v>81</v>
      </c>
      <c r="B83" s="37" t="s">
        <v>82</v>
      </c>
      <c r="C83" s="46">
        <v>0</v>
      </c>
      <c r="D83" s="46"/>
      <c r="E83" s="26" t="e">
        <f t="shared" si="4"/>
        <v>#DIV/0!</v>
      </c>
    </row>
    <row r="84" spans="1:5" ht="119.25" customHeight="1">
      <c r="A84" s="101" t="s">
        <v>167</v>
      </c>
      <c r="B84" s="102" t="s">
        <v>168</v>
      </c>
      <c r="C84" s="26">
        <v>1713708</v>
      </c>
      <c r="D84" s="38">
        <v>1713708</v>
      </c>
      <c r="E84" s="26">
        <f t="shared" si="4"/>
        <v>100</v>
      </c>
    </row>
    <row r="85" spans="1:5" ht="61.5" customHeight="1">
      <c r="A85" s="101" t="s">
        <v>169</v>
      </c>
      <c r="B85" s="103" t="s">
        <v>31</v>
      </c>
      <c r="C85" s="26">
        <v>8181068</v>
      </c>
      <c r="D85" s="26">
        <v>8177188.93</v>
      </c>
      <c r="E85" s="26">
        <f t="shared" si="4"/>
        <v>99.95258479699716</v>
      </c>
    </row>
    <row r="86" spans="1:5" ht="75" customHeight="1">
      <c r="A86" s="91" t="s">
        <v>170</v>
      </c>
      <c r="B86" s="104" t="s">
        <v>171</v>
      </c>
      <c r="C86" s="90">
        <v>34181334.15</v>
      </c>
      <c r="D86" s="26">
        <v>34181334.15</v>
      </c>
      <c r="E86" s="26">
        <f t="shared" si="4"/>
        <v>100</v>
      </c>
    </row>
    <row r="87" spans="1:5" ht="36">
      <c r="A87" s="105" t="s">
        <v>172</v>
      </c>
      <c r="B87" s="31" t="s">
        <v>57</v>
      </c>
      <c r="C87" s="26">
        <v>38573015</v>
      </c>
      <c r="D87" s="26">
        <v>39820464</v>
      </c>
      <c r="E87" s="26">
        <f t="shared" si="4"/>
        <v>103.23399402406059</v>
      </c>
    </row>
    <row r="88" spans="1:5" ht="58.5" customHeight="1">
      <c r="A88" s="30" t="s">
        <v>173</v>
      </c>
      <c r="B88" s="31" t="s">
        <v>58</v>
      </c>
      <c r="C88" s="26">
        <v>471340</v>
      </c>
      <c r="D88" s="26">
        <v>483668</v>
      </c>
      <c r="E88" s="26">
        <f t="shared" si="4"/>
        <v>102.61552170407772</v>
      </c>
    </row>
    <row r="89" spans="1:5" ht="57" customHeight="1">
      <c r="A89" s="30" t="s">
        <v>174</v>
      </c>
      <c r="B89" s="31" t="s">
        <v>83</v>
      </c>
      <c r="C89" s="26">
        <v>1245593</v>
      </c>
      <c r="D89" s="26">
        <v>1245593</v>
      </c>
      <c r="E89" s="26">
        <f t="shared" si="4"/>
        <v>100</v>
      </c>
    </row>
    <row r="90" spans="1:5" s="2" customFormat="1" ht="24" customHeight="1">
      <c r="A90" s="17" t="s">
        <v>175</v>
      </c>
      <c r="B90" s="52" t="s">
        <v>47</v>
      </c>
      <c r="C90" s="27">
        <f>SUM(C91:C93)</f>
        <v>3147445</v>
      </c>
      <c r="D90" s="27">
        <f>SUM(D91:D93)</f>
        <v>3147445</v>
      </c>
      <c r="E90" s="27">
        <f>D90/C90*100</f>
        <v>100</v>
      </c>
    </row>
    <row r="91" spans="1:10" ht="29.25" customHeight="1">
      <c r="A91" s="20" t="s">
        <v>175</v>
      </c>
      <c r="B91" s="7" t="s">
        <v>47</v>
      </c>
      <c r="C91" s="26">
        <v>1296000</v>
      </c>
      <c r="D91" s="26">
        <v>1296000</v>
      </c>
      <c r="E91" s="26">
        <f>D91/C91*100</f>
        <v>100</v>
      </c>
      <c r="J91" s="55"/>
    </row>
    <row r="92" spans="1:10" ht="77.25" customHeight="1">
      <c r="A92" s="20" t="s">
        <v>176</v>
      </c>
      <c r="B92" s="7" t="s">
        <v>85</v>
      </c>
      <c r="C92" s="26">
        <v>1424940</v>
      </c>
      <c r="D92" s="26">
        <v>1424940</v>
      </c>
      <c r="E92" s="26">
        <f>D92/C92*100</f>
        <v>100</v>
      </c>
      <c r="J92" s="55"/>
    </row>
    <row r="93" spans="1:10" ht="115.5" customHeight="1">
      <c r="A93" s="33" t="s">
        <v>177</v>
      </c>
      <c r="B93" s="98" t="s">
        <v>178</v>
      </c>
      <c r="C93" s="26">
        <v>426505</v>
      </c>
      <c r="D93" s="26">
        <v>426505</v>
      </c>
      <c r="E93" s="26">
        <f>D93/C93*100</f>
        <v>100</v>
      </c>
      <c r="J93" s="55"/>
    </row>
    <row r="94" spans="1:10" s="2" customFormat="1" ht="39.75" customHeight="1">
      <c r="A94" s="4" t="s">
        <v>109</v>
      </c>
      <c r="B94" s="76" t="s">
        <v>106</v>
      </c>
      <c r="C94" s="27">
        <f>C95</f>
        <v>0</v>
      </c>
      <c r="D94" s="27">
        <f>D95</f>
        <v>6887080.54</v>
      </c>
      <c r="E94" s="27"/>
      <c r="J94" s="65"/>
    </row>
    <row r="95" spans="1:10" ht="36" customHeight="1">
      <c r="A95" s="5" t="s">
        <v>183</v>
      </c>
      <c r="B95" s="71" t="s">
        <v>105</v>
      </c>
      <c r="C95" s="45">
        <v>0</v>
      </c>
      <c r="D95" s="45">
        <v>6887080.54</v>
      </c>
      <c r="E95" s="74"/>
      <c r="J95" s="55"/>
    </row>
    <row r="96" spans="1:5" ht="58.5" customHeight="1">
      <c r="A96" s="4" t="s">
        <v>110</v>
      </c>
      <c r="B96" s="73" t="s">
        <v>104</v>
      </c>
      <c r="C96" s="70">
        <v>0</v>
      </c>
      <c r="D96" s="70">
        <v>-247217224.2</v>
      </c>
      <c r="E96" s="70"/>
    </row>
    <row r="97" spans="1:5" ht="17.25">
      <c r="A97" s="110"/>
      <c r="B97" s="68" t="s">
        <v>32</v>
      </c>
      <c r="C97" s="69">
        <f>C8+C34</f>
        <v>3375413915.3100004</v>
      </c>
      <c r="D97" s="69">
        <f>D8+D34</f>
        <v>2947465346.3</v>
      </c>
      <c r="E97" s="72">
        <f>D97/C97*100</f>
        <v>87.32159729895831</v>
      </c>
    </row>
    <row r="98" spans="3:5" ht="15">
      <c r="C98" s="53"/>
      <c r="D98" s="53"/>
      <c r="E98" s="53"/>
    </row>
    <row r="99" spans="3:5" ht="15">
      <c r="C99" s="53"/>
      <c r="D99" s="54"/>
      <c r="E99" s="54"/>
    </row>
  </sheetData>
  <sheetProtection/>
  <mergeCells count="4">
    <mergeCell ref="C2:E2"/>
    <mergeCell ref="C1:E1"/>
    <mergeCell ref="C3:E3"/>
    <mergeCell ref="A5:E5"/>
  </mergeCells>
  <printOptions/>
  <pageMargins left="0.7086614173228347" right="0.11811023622047245" top="0.5511811023622047" bottom="0.15748031496062992" header="0.31496062992125984" footer="0.31496062992125984"/>
  <pageSetup fitToHeight="0" fitToWidth="1" horizontalDpi="600" verticalDpi="600" orientation="portrait" paperSize="9" scale="51" r:id="rId1"/>
  <rowBreaks count="1" manualBreakCount="1">
    <brk id="3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OPVO</cp:lastModifiedBy>
  <cp:lastPrinted>2020-04-17T13:11:08Z</cp:lastPrinted>
  <dcterms:created xsi:type="dcterms:W3CDTF">2003-11-18T13:38:27Z</dcterms:created>
  <dcterms:modified xsi:type="dcterms:W3CDTF">2020-07-06T06:57:21Z</dcterms:modified>
  <cp:category/>
  <cp:version/>
  <cp:contentType/>
  <cp:contentStatus/>
</cp:coreProperties>
</file>